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FIXED MONTHLY" sheetId="1" r:id="rId1"/>
    <sheet name="ONE TIME" sheetId="2" r:id="rId2"/>
    <sheet name="Forecast" sheetId="3" r:id="rId3"/>
  </sheets>
  <definedNames>
    <definedName name="_xlnm.Print_Area" localSheetId="2">'Forecast'!$A$1:$N$40</definedName>
  </definedNames>
  <calcPr fullCalcOnLoad="1"/>
</workbook>
</file>

<file path=xl/comments1.xml><?xml version="1.0" encoding="utf-8"?>
<comments xmlns="http://schemas.openxmlformats.org/spreadsheetml/2006/main">
  <authors>
    <author>Tom Manger</author>
  </authors>
  <commentList>
    <comment ref="E20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Will increase as soon as business can fund additional $. Jason's agreement is for $7k, Tom and Hank 10k.</t>
        </r>
      </text>
    </comment>
    <comment ref="A11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Includes product liability, auto, workman's comp, building liability, full coverage policy - all we need.</t>
        </r>
      </text>
    </comment>
  </commentList>
</comments>
</file>

<file path=xl/comments2.xml><?xml version="1.0" encoding="utf-8"?>
<comments xmlns="http://schemas.openxmlformats.org/spreadsheetml/2006/main">
  <authors>
    <author>Tom Manger</author>
  </authors>
  <commentList>
    <comment ref="A16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LAN, Phone system, alarm activation</t>
        </r>
      </text>
    </comment>
    <comment ref="A15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4X8 server based /key system</t>
        </r>
      </text>
    </comment>
    <comment ref="A13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Single wireless networked printer for labels, incouces, reports, general office printing</t>
        </r>
      </text>
    </comment>
    <comment ref="A12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one conference room and one office with 3 workstations</t>
        </r>
      </text>
    </comment>
  </commentList>
</comments>
</file>

<file path=xl/comments3.xml><?xml version="1.0" encoding="utf-8"?>
<comments xmlns="http://schemas.openxmlformats.org/spreadsheetml/2006/main">
  <authors>
    <author>Tom Manger</author>
  </authors>
  <commentList>
    <comment ref="C6" authorId="0">
      <text>
        <r>
          <rPr>
            <b/>
            <sz val="8"/>
            <rFont val="Tahoma"/>
            <family val="0"/>
          </rPr>
          <t>Tom Manger:</t>
        </r>
        <r>
          <rPr>
            <sz val="8"/>
            <rFont val="Tahoma"/>
            <family val="0"/>
          </rPr>
          <t xml:space="preserve">
Raw Materials, Packaging and labelling</t>
        </r>
      </text>
    </comment>
  </commentList>
</comments>
</file>

<file path=xl/sharedStrings.xml><?xml version="1.0" encoding="utf-8"?>
<sst xmlns="http://schemas.openxmlformats.org/spreadsheetml/2006/main" count="61" uniqueCount="61">
  <si>
    <t>Rent</t>
  </si>
  <si>
    <t>Utilities</t>
  </si>
  <si>
    <t>Insurance</t>
  </si>
  <si>
    <t>Pest Control</t>
  </si>
  <si>
    <t>Aramark</t>
  </si>
  <si>
    <t>Waveform</t>
  </si>
  <si>
    <t>Dumpster</t>
  </si>
  <si>
    <t>Delivery Truck fuel and maintenance</t>
  </si>
  <si>
    <t>Delivery truck payments</t>
  </si>
  <si>
    <t>Communications, tel. INET, fax</t>
  </si>
  <si>
    <t>Refrigeration repair</t>
  </si>
  <si>
    <t>Salaries</t>
  </si>
  <si>
    <t>Truck driver, general laborer $2k</t>
  </si>
  <si>
    <t>Initial FIXED month-to-month costs</t>
  </si>
  <si>
    <t xml:space="preserve">     </t>
  </si>
  <si>
    <t>Refrigeration bill</t>
  </si>
  <si>
    <t>Accounting software and setup</t>
  </si>
  <si>
    <t>Logo on truck</t>
  </si>
  <si>
    <t>Business cards</t>
  </si>
  <si>
    <t>Office furniture</t>
  </si>
  <si>
    <t>Printer/Copier</t>
  </si>
  <si>
    <t>Marketing materials</t>
  </si>
  <si>
    <t>Telephone system</t>
  </si>
  <si>
    <t>Installation</t>
  </si>
  <si>
    <t>One Time Costs</t>
  </si>
  <si>
    <t>FIXED MONTHLY COSTS</t>
  </si>
  <si>
    <t>Total One Time Costs</t>
  </si>
  <si>
    <t>TBD</t>
  </si>
  <si>
    <t>Legal costs</t>
  </si>
  <si>
    <t>?</t>
  </si>
  <si>
    <t xml:space="preserve">Worst case </t>
  </si>
  <si>
    <t>Month 1</t>
  </si>
  <si>
    <t>Month 2</t>
  </si>
  <si>
    <t>Month 3</t>
  </si>
  <si>
    <t>Month 4</t>
  </si>
  <si>
    <t>Month 5</t>
  </si>
  <si>
    <t>Month 6</t>
  </si>
  <si>
    <t>Fixed Costs</t>
  </si>
  <si>
    <t>Variable Costs</t>
  </si>
  <si>
    <t>Costs</t>
  </si>
  <si>
    <t>Revenue</t>
  </si>
  <si>
    <t>Margin</t>
  </si>
  <si>
    <t>Month 7</t>
  </si>
  <si>
    <t>Month 8</t>
  </si>
  <si>
    <t>Month 9</t>
  </si>
  <si>
    <t>Month 10</t>
  </si>
  <si>
    <t>Month 11</t>
  </si>
  <si>
    <t>Month 12</t>
  </si>
  <si>
    <t># customers</t>
  </si>
  <si>
    <t>Jason</t>
  </si>
  <si>
    <t>Hank</t>
  </si>
  <si>
    <t>Tom</t>
  </si>
  <si>
    <t xml:space="preserve">Distribution </t>
  </si>
  <si>
    <t>Member Distribution</t>
  </si>
  <si>
    <t>Business Capital Account</t>
  </si>
  <si>
    <t xml:space="preserve">Year 1 </t>
  </si>
  <si>
    <t>Annual Distribution</t>
  </si>
  <si>
    <t xml:space="preserve">Base Salary </t>
  </si>
  <si>
    <t>Forecasted earnings</t>
  </si>
  <si>
    <t>Contribution by T. Manger</t>
  </si>
  <si>
    <t>EXHIBIT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</si>
</sst>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6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17" applyAlignment="1">
      <alignment horizontal="right"/>
    </xf>
    <xf numFmtId="44" fontId="0" fillId="0" borderId="0" xfId="17" applyFont="1" applyAlignment="1">
      <alignment horizontal="right"/>
    </xf>
    <xf numFmtId="44" fontId="0" fillId="0" borderId="0" xfId="17" applyFont="1" applyAlignment="1">
      <alignment horizontal="right" indent="1"/>
    </xf>
    <xf numFmtId="44" fontId="0" fillId="0" borderId="0" xfId="17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44" fontId="4" fillId="2" borderId="0" xfId="17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44" fontId="5" fillId="0" borderId="0" xfId="17" applyFont="1" applyAlignment="1">
      <alignment horizontal="right"/>
    </xf>
    <xf numFmtId="0" fontId="6" fillId="2" borderId="0" xfId="0" applyFont="1" applyFill="1" applyAlignment="1">
      <alignment/>
    </xf>
    <xf numFmtId="44" fontId="6" fillId="2" borderId="0" xfId="17" applyFont="1" applyFill="1" applyAlignment="1">
      <alignment/>
    </xf>
    <xf numFmtId="0" fontId="6" fillId="3" borderId="0" xfId="0" applyFont="1" applyFill="1" applyAlignment="1">
      <alignment/>
    </xf>
    <xf numFmtId="44" fontId="6" fillId="3" borderId="0" xfId="17" applyFont="1" applyFill="1" applyAlignment="1">
      <alignment horizontal="right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4" fontId="6" fillId="0" borderId="0" xfId="17" applyFont="1" applyAlignment="1">
      <alignment horizontal="right"/>
    </xf>
    <xf numFmtId="44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4" fontId="6" fillId="0" borderId="0" xfId="17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7"/>
  <sheetViews>
    <sheetView workbookViewId="0" topLeftCell="A1">
      <selection activeCell="K18" sqref="K18"/>
    </sheetView>
  </sheetViews>
  <sheetFormatPr defaultColWidth="9.140625" defaultRowHeight="12.75"/>
  <cols>
    <col min="1" max="1" width="37.140625" style="0" bestFit="1" customWidth="1"/>
    <col min="2" max="2" width="19.8515625" style="0" customWidth="1"/>
    <col min="5" max="5" width="11.28125" style="8" bestFit="1" customWidth="1"/>
  </cols>
  <sheetData>
    <row r="1" ht="12.75"/>
    <row r="2" ht="12.75"/>
    <row r="3" ht="12.75"/>
    <row r="4" ht="12.75"/>
    <row r="5" spans="1:7" s="13" customFormat="1" ht="20.25">
      <c r="A5" s="12" t="s">
        <v>25</v>
      </c>
      <c r="B5" s="12"/>
      <c r="C5" s="12"/>
      <c r="D5" s="12"/>
      <c r="E5" s="14"/>
      <c r="F5" s="12"/>
      <c r="G5" s="12"/>
    </row>
    <row r="6" ht="12.75"/>
    <row r="7" ht="12.75"/>
    <row r="8" ht="12.75"/>
    <row r="9" spans="1:5" ht="12.75">
      <c r="A9" s="1" t="s">
        <v>0</v>
      </c>
      <c r="E9" s="9">
        <v>3250</v>
      </c>
    </row>
    <row r="10" spans="1:6" ht="12.75">
      <c r="A10" s="1" t="s">
        <v>1</v>
      </c>
      <c r="E10" s="8">
        <v>1200</v>
      </c>
      <c r="F10" s="1"/>
    </row>
    <row r="11" spans="1:6" ht="12.75">
      <c r="A11" s="1" t="s">
        <v>2</v>
      </c>
      <c r="E11" s="9">
        <v>1000</v>
      </c>
      <c r="F11" s="1"/>
    </row>
    <row r="12" spans="1:5" ht="12.75">
      <c r="A12" s="1" t="s">
        <v>3</v>
      </c>
      <c r="E12" s="9">
        <v>75</v>
      </c>
    </row>
    <row r="13" spans="1:5" ht="12.75">
      <c r="A13" s="1" t="s">
        <v>4</v>
      </c>
      <c r="E13" s="9">
        <v>50</v>
      </c>
    </row>
    <row r="14" spans="1:5" ht="12.75">
      <c r="A14" s="1" t="s">
        <v>5</v>
      </c>
      <c r="E14" s="9">
        <v>100</v>
      </c>
    </row>
    <row r="15" spans="1:5" ht="12.75">
      <c r="A15" s="1" t="s">
        <v>6</v>
      </c>
      <c r="E15" s="9">
        <v>80</v>
      </c>
    </row>
    <row r="16" spans="1:5" ht="12.75">
      <c r="A16" s="1" t="s">
        <v>7</v>
      </c>
      <c r="B16" s="1"/>
      <c r="E16" s="8">
        <v>500</v>
      </c>
    </row>
    <row r="17" spans="1:5" ht="12.75">
      <c r="A17" s="1" t="s">
        <v>8</v>
      </c>
      <c r="D17" s="1"/>
      <c r="E17" s="9">
        <v>500</v>
      </c>
    </row>
    <row r="18" spans="1:5" ht="12.75">
      <c r="A18" s="1" t="s">
        <v>9</v>
      </c>
      <c r="C18" s="1"/>
      <c r="E18" s="8">
        <v>500</v>
      </c>
    </row>
    <row r="19" spans="1:5" ht="12.75">
      <c r="A19" s="1" t="s">
        <v>10</v>
      </c>
      <c r="D19" s="1"/>
      <c r="E19" s="9">
        <v>500</v>
      </c>
    </row>
    <row r="20" spans="1:5" ht="12.75">
      <c r="A20" s="1" t="s">
        <v>11</v>
      </c>
      <c r="D20" s="3"/>
      <c r="E20" s="8">
        <v>8000</v>
      </c>
    </row>
    <row r="21" ht="12.75">
      <c r="A21" s="1" t="s">
        <v>12</v>
      </c>
    </row>
    <row r="22" ht="12.75">
      <c r="A22" s="1"/>
    </row>
    <row r="23" ht="12.75">
      <c r="A23" s="4"/>
    </row>
    <row r="24" spans="1:5" ht="12.75">
      <c r="A24" s="4" t="s">
        <v>13</v>
      </c>
      <c r="B24" s="4" t="s">
        <v>14</v>
      </c>
      <c r="C24" s="5"/>
      <c r="E24" s="8">
        <f>SUM(E9:E23)</f>
        <v>15755</v>
      </c>
    </row>
    <row r="25" ht="12.75">
      <c r="A25" s="4"/>
    </row>
    <row r="26" ht="12.75">
      <c r="A26" s="4"/>
    </row>
    <row r="27" ht="12.75">
      <c r="A27" s="4"/>
    </row>
    <row r="28" spans="1:6" ht="12.75">
      <c r="A28" s="1"/>
      <c r="E28" s="10"/>
      <c r="F28" s="1"/>
    </row>
    <row r="29" spans="1:5" ht="12.75">
      <c r="A29" s="1"/>
      <c r="E29" s="10"/>
    </row>
    <row r="30" spans="1:3" ht="12.75">
      <c r="A30" s="1"/>
      <c r="C30" s="1"/>
    </row>
    <row r="31" spans="1:5" ht="12.75">
      <c r="A31" s="1"/>
      <c r="E31" s="10"/>
    </row>
    <row r="32" spans="1:5" ht="12.75">
      <c r="A32" s="1"/>
      <c r="E32" s="10"/>
    </row>
    <row r="33" spans="1:5" ht="12.75">
      <c r="A33" s="1"/>
      <c r="E33" s="10"/>
    </row>
    <row r="34" spans="1:6" ht="12.75">
      <c r="A34" s="1"/>
      <c r="E34" s="10"/>
      <c r="F34" s="1"/>
    </row>
    <row r="35" spans="1:4" ht="12.75">
      <c r="A35" s="1"/>
      <c r="D35" s="1"/>
    </row>
    <row r="36" spans="1:4" ht="12.75">
      <c r="A36" s="1"/>
      <c r="D36" s="1"/>
    </row>
    <row r="37" spans="1:6" ht="12.75">
      <c r="A37" s="1"/>
      <c r="E37" s="10"/>
      <c r="F37" s="1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8"/>
  <sheetViews>
    <sheetView workbookViewId="0" topLeftCell="A1">
      <selection activeCell="A5" sqref="A5"/>
    </sheetView>
  </sheetViews>
  <sheetFormatPr defaultColWidth="9.140625" defaultRowHeight="12.75"/>
  <cols>
    <col min="1" max="1" width="28.7109375" style="0" bestFit="1" customWidth="1"/>
  </cols>
  <sheetData>
    <row r="5" spans="1:5" ht="20.25">
      <c r="A5" s="12" t="s">
        <v>24</v>
      </c>
      <c r="B5" s="12"/>
      <c r="C5" s="12"/>
      <c r="D5" s="12"/>
      <c r="E5" s="12"/>
    </row>
    <row r="7" spans="1:5" ht="12.75">
      <c r="A7" s="1"/>
      <c r="E7" s="2"/>
    </row>
    <row r="8" spans="1:5" ht="12.75">
      <c r="A8" s="1"/>
      <c r="E8" s="1"/>
    </row>
    <row r="9" spans="1:3" ht="12.75">
      <c r="A9" s="1" t="s">
        <v>16</v>
      </c>
      <c r="C9" s="6">
        <v>500</v>
      </c>
    </row>
    <row r="10" spans="1:5" ht="12.75">
      <c r="A10" s="1" t="s">
        <v>17</v>
      </c>
      <c r="C10">
        <v>2000</v>
      </c>
      <c r="E10" s="1"/>
    </row>
    <row r="11" spans="1:5" ht="12.75">
      <c r="A11" s="1" t="s">
        <v>18</v>
      </c>
      <c r="C11">
        <v>100</v>
      </c>
      <c r="E11" s="1"/>
    </row>
    <row r="12" spans="1:5" ht="12.75">
      <c r="A12" s="1" t="s">
        <v>19</v>
      </c>
      <c r="C12">
        <v>1000</v>
      </c>
      <c r="E12" s="1"/>
    </row>
    <row r="13" spans="1:5" ht="12.75">
      <c r="A13" s="1" t="s">
        <v>20</v>
      </c>
      <c r="C13">
        <v>1000</v>
      </c>
      <c r="E13" s="1"/>
    </row>
    <row r="14" spans="1:4" ht="12.75">
      <c r="A14" s="1" t="s">
        <v>21</v>
      </c>
      <c r="C14">
        <v>1000</v>
      </c>
      <c r="D14" s="1"/>
    </row>
    <row r="15" spans="1:4" ht="12.75">
      <c r="A15" s="1" t="s">
        <v>22</v>
      </c>
      <c r="C15">
        <v>1000</v>
      </c>
      <c r="D15" s="1"/>
    </row>
    <row r="16" spans="1:5" ht="12.75">
      <c r="A16" s="1" t="s">
        <v>23</v>
      </c>
      <c r="C16">
        <v>2000</v>
      </c>
      <c r="E16" s="1"/>
    </row>
    <row r="20" spans="1:3" ht="12.75">
      <c r="A20" t="s">
        <v>26</v>
      </c>
      <c r="C20">
        <f>SUM(C7:C19)</f>
        <v>8600</v>
      </c>
    </row>
    <row r="23" ht="12.75">
      <c r="A23" t="s">
        <v>27</v>
      </c>
    </row>
    <row r="24" spans="1:2" ht="12.75">
      <c r="A24" t="s">
        <v>15</v>
      </c>
      <c r="B24">
        <v>5700</v>
      </c>
    </row>
    <row r="25" spans="1:2" ht="12.75">
      <c r="A25" t="s">
        <v>28</v>
      </c>
      <c r="B25" s="7" t="s">
        <v>29</v>
      </c>
    </row>
    <row r="28" spans="1:3" ht="12.75">
      <c r="A28" t="s">
        <v>30</v>
      </c>
      <c r="C28">
        <f>C20+B24</f>
        <v>14300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0"/>
  <sheetViews>
    <sheetView tabSelected="1" workbookViewId="0" topLeftCell="A1">
      <selection activeCell="F37" sqref="F37"/>
    </sheetView>
  </sheetViews>
  <sheetFormatPr defaultColWidth="9.140625" defaultRowHeight="12.75"/>
  <cols>
    <col min="2" max="2" width="14.57421875" style="11" bestFit="1" customWidth="1"/>
    <col min="3" max="3" width="17.28125" style="11" bestFit="1" customWidth="1"/>
    <col min="4" max="5" width="14.00390625" style="0" bestFit="1" customWidth="1"/>
    <col min="6" max="6" width="11.28125" style="0" customWidth="1"/>
    <col min="7" max="7" width="13.57421875" style="0" bestFit="1" customWidth="1"/>
    <col min="8" max="8" width="28.00390625" style="0" bestFit="1" customWidth="1"/>
    <col min="9" max="11" width="19.00390625" style="8" bestFit="1" customWidth="1"/>
    <col min="12" max="12" width="20.7109375" style="8" bestFit="1" customWidth="1"/>
    <col min="14" max="14" width="22.8515625" style="0" bestFit="1" customWidth="1"/>
  </cols>
  <sheetData>
    <row r="1" ht="12.75"/>
    <row r="2" ht="12.75"/>
    <row r="3" spans="1:14" ht="14.25">
      <c r="A3" s="16"/>
      <c r="B3" s="17"/>
      <c r="C3" s="17"/>
      <c r="D3" s="16"/>
      <c r="E3" s="16"/>
      <c r="F3" s="16"/>
      <c r="G3" s="16"/>
      <c r="H3" s="16"/>
      <c r="I3" s="18"/>
      <c r="J3" s="18"/>
      <c r="K3" s="18"/>
      <c r="L3" s="18"/>
      <c r="M3" s="16"/>
      <c r="N3" s="16"/>
    </row>
    <row r="4" spans="1:14" ht="15">
      <c r="A4" s="19" t="s">
        <v>60</v>
      </c>
      <c r="B4" s="20"/>
      <c r="C4" s="20"/>
      <c r="D4" s="19"/>
      <c r="E4" s="19"/>
      <c r="F4" s="19"/>
      <c r="G4" s="19"/>
      <c r="H4" s="21"/>
      <c r="I4" s="22" t="s">
        <v>53</v>
      </c>
      <c r="J4" s="22"/>
      <c r="K4" s="22"/>
      <c r="L4" s="22"/>
      <c r="M4" s="21"/>
      <c r="N4" s="21" t="s">
        <v>54</v>
      </c>
    </row>
    <row r="5" spans="1:14" ht="15">
      <c r="A5" s="23"/>
      <c r="B5" s="24"/>
      <c r="C5" s="24"/>
      <c r="D5" s="23"/>
      <c r="E5" s="23"/>
      <c r="F5" s="23"/>
      <c r="G5" s="23"/>
      <c r="H5" s="23"/>
      <c r="I5" s="25"/>
      <c r="J5" s="25"/>
      <c r="K5" s="25"/>
      <c r="L5" s="25"/>
      <c r="M5" s="23"/>
      <c r="N5" s="23"/>
    </row>
    <row r="6" spans="1:14" ht="15">
      <c r="A6" s="23"/>
      <c r="B6" s="24" t="s">
        <v>37</v>
      </c>
      <c r="C6" s="24" t="s">
        <v>38</v>
      </c>
      <c r="D6" s="23" t="s">
        <v>39</v>
      </c>
      <c r="E6" s="23" t="s">
        <v>40</v>
      </c>
      <c r="F6" s="23" t="s">
        <v>48</v>
      </c>
      <c r="G6" s="23" t="s">
        <v>41</v>
      </c>
      <c r="H6" s="23" t="s">
        <v>59</v>
      </c>
      <c r="I6" s="25" t="s">
        <v>49</v>
      </c>
      <c r="J6" s="25" t="s">
        <v>50</v>
      </c>
      <c r="K6" s="25" t="s">
        <v>51</v>
      </c>
      <c r="L6" s="25" t="s">
        <v>52</v>
      </c>
      <c r="M6" s="23"/>
      <c r="N6" s="23"/>
    </row>
    <row r="7" spans="1:14" ht="15">
      <c r="A7" s="23"/>
      <c r="B7" s="24"/>
      <c r="C7" s="24"/>
      <c r="D7" s="23"/>
      <c r="E7" s="23"/>
      <c r="F7" s="23"/>
      <c r="G7" s="23"/>
      <c r="H7" s="23"/>
      <c r="I7" s="25"/>
      <c r="J7" s="25"/>
      <c r="K7" s="25"/>
      <c r="L7" s="25"/>
      <c r="M7" s="23"/>
      <c r="N7" s="23"/>
    </row>
    <row r="8" spans="1:14" ht="15">
      <c r="A8" s="23" t="s">
        <v>31</v>
      </c>
      <c r="B8" s="24">
        <f>+'FIXED MONTHLY'!E24</f>
        <v>15755</v>
      </c>
      <c r="C8" s="24">
        <v>15000</v>
      </c>
      <c r="D8" s="26">
        <f>B8+C8</f>
        <v>30755</v>
      </c>
      <c r="E8" s="23">
        <v>0</v>
      </c>
      <c r="F8" s="23">
        <f>E8/1600</f>
        <v>0</v>
      </c>
      <c r="G8" s="26">
        <f>E8-D8</f>
        <v>-30755</v>
      </c>
      <c r="H8" s="27">
        <v>30755</v>
      </c>
      <c r="I8" s="25"/>
      <c r="J8" s="25"/>
      <c r="K8" s="25"/>
      <c r="L8" s="25"/>
      <c r="M8" s="23"/>
      <c r="N8" s="23"/>
    </row>
    <row r="9" spans="1:14" ht="15">
      <c r="A9" s="23"/>
      <c r="B9" s="24"/>
      <c r="C9" s="24"/>
      <c r="D9" s="23"/>
      <c r="E9" s="23"/>
      <c r="F9" s="23"/>
      <c r="G9" s="23"/>
      <c r="H9" s="23"/>
      <c r="I9" s="25"/>
      <c r="J9" s="25"/>
      <c r="K9" s="25"/>
      <c r="L9" s="25"/>
      <c r="M9" s="23"/>
      <c r="N9" s="23"/>
    </row>
    <row r="10" spans="1:14" ht="15">
      <c r="A10" s="23" t="s">
        <v>32</v>
      </c>
      <c r="B10" s="24">
        <f>'FIXED MONTHLY'!E24</f>
        <v>15755</v>
      </c>
      <c r="C10" s="24">
        <v>20000</v>
      </c>
      <c r="D10" s="26">
        <f>B10+C10</f>
        <v>35755</v>
      </c>
      <c r="E10" s="26">
        <f>C8*2</f>
        <v>30000</v>
      </c>
      <c r="F10" s="23">
        <f>E10/1600</f>
        <v>18.75</v>
      </c>
      <c r="G10" s="26">
        <f>E10-D10</f>
        <v>-5755</v>
      </c>
      <c r="H10" s="28">
        <v>5755</v>
      </c>
      <c r="I10" s="25"/>
      <c r="J10" s="25"/>
      <c r="K10" s="25"/>
      <c r="L10" s="25"/>
      <c r="M10" s="23"/>
      <c r="N10" s="23"/>
    </row>
    <row r="11" spans="1:14" ht="15">
      <c r="A11" s="23"/>
      <c r="B11" s="24"/>
      <c r="C11" s="24"/>
      <c r="D11" s="23"/>
      <c r="E11" s="23"/>
      <c r="F11" s="23"/>
      <c r="G11" s="23"/>
      <c r="H11" s="23"/>
      <c r="I11" s="25"/>
      <c r="J11" s="25"/>
      <c r="K11" s="25"/>
      <c r="L11" s="25"/>
      <c r="M11" s="23"/>
      <c r="N11" s="23"/>
    </row>
    <row r="12" spans="1:14" ht="15">
      <c r="A12" s="23" t="s">
        <v>33</v>
      </c>
      <c r="B12" s="24">
        <f>'FIXED MONTHLY'!E24</f>
        <v>15755</v>
      </c>
      <c r="C12" s="24">
        <v>25000</v>
      </c>
      <c r="D12" s="26">
        <f>B12+C12</f>
        <v>40755</v>
      </c>
      <c r="E12" s="26">
        <f>C10*2</f>
        <v>40000</v>
      </c>
      <c r="F12" s="26">
        <f>E12/1600</f>
        <v>25</v>
      </c>
      <c r="G12" s="26">
        <f>E12-D12</f>
        <v>-755</v>
      </c>
      <c r="H12" s="23">
        <v>755</v>
      </c>
      <c r="I12" s="25"/>
      <c r="J12" s="25"/>
      <c r="K12" s="25"/>
      <c r="L12" s="25"/>
      <c r="M12" s="23"/>
      <c r="N12" s="23"/>
    </row>
    <row r="13" spans="1:14" ht="15">
      <c r="A13" s="23"/>
      <c r="B13" s="24"/>
      <c r="C13" s="24"/>
      <c r="D13" s="23"/>
      <c r="E13" s="23"/>
      <c r="F13" s="23"/>
      <c r="G13" s="23"/>
      <c r="H13" s="23"/>
      <c r="I13" s="25"/>
      <c r="J13" s="25"/>
      <c r="K13" s="25"/>
      <c r="L13" s="25"/>
      <c r="M13" s="23"/>
      <c r="N13" s="23"/>
    </row>
    <row r="14" spans="1:14" ht="15">
      <c r="A14" s="23" t="s">
        <v>34</v>
      </c>
      <c r="B14" s="24">
        <f>'FIXED MONTHLY'!E24</f>
        <v>15755</v>
      </c>
      <c r="C14" s="24">
        <v>30000</v>
      </c>
      <c r="D14" s="26">
        <f>B14+C14</f>
        <v>45755</v>
      </c>
      <c r="E14" s="26">
        <f>C12*2</f>
        <v>50000</v>
      </c>
      <c r="F14" s="26">
        <f>E14/1600</f>
        <v>31.25</v>
      </c>
      <c r="G14" s="26">
        <f>E14-D14</f>
        <v>4245</v>
      </c>
      <c r="H14" s="23"/>
      <c r="I14" s="25"/>
      <c r="J14" s="25"/>
      <c r="K14" s="25"/>
      <c r="L14" s="25"/>
      <c r="M14" s="23"/>
      <c r="N14" s="26">
        <f>G14-L14</f>
        <v>4245</v>
      </c>
    </row>
    <row r="15" spans="1:14" ht="15">
      <c r="A15" s="23"/>
      <c r="B15" s="24"/>
      <c r="C15" s="24"/>
      <c r="D15" s="23"/>
      <c r="E15" s="23"/>
      <c r="F15" s="23"/>
      <c r="G15" s="23"/>
      <c r="H15" s="23"/>
      <c r="I15" s="25"/>
      <c r="J15" s="25"/>
      <c r="K15" s="25"/>
      <c r="L15" s="25"/>
      <c r="M15" s="23"/>
      <c r="N15" s="23"/>
    </row>
    <row r="16" spans="1:14" ht="15">
      <c r="A16" s="23" t="s">
        <v>35</v>
      </c>
      <c r="B16" s="24">
        <f>'FIXED MONTHLY'!E24</f>
        <v>15755</v>
      </c>
      <c r="C16" s="24">
        <v>40000</v>
      </c>
      <c r="D16" s="26">
        <f>B16+C16</f>
        <v>55755</v>
      </c>
      <c r="E16" s="26">
        <f>C14*2</f>
        <v>60000</v>
      </c>
      <c r="F16" s="26">
        <f>E16/1600</f>
        <v>37.5</v>
      </c>
      <c r="G16" s="26">
        <f>E16-D16</f>
        <v>4245</v>
      </c>
      <c r="H16" s="23"/>
      <c r="I16" s="25"/>
      <c r="J16" s="25"/>
      <c r="K16" s="25"/>
      <c r="L16" s="25"/>
      <c r="M16" s="23"/>
      <c r="N16" s="26">
        <f>G16-L16</f>
        <v>4245</v>
      </c>
    </row>
    <row r="17" spans="1:14" ht="15">
      <c r="A17" s="23"/>
      <c r="B17" s="24"/>
      <c r="C17" s="24"/>
      <c r="D17" s="23"/>
      <c r="E17" s="23"/>
      <c r="F17" s="23"/>
      <c r="G17" s="23"/>
      <c r="H17" s="23"/>
      <c r="I17" s="25"/>
      <c r="J17" s="25"/>
      <c r="K17" s="25"/>
      <c r="L17" s="25"/>
      <c r="M17" s="23"/>
      <c r="N17" s="26"/>
    </row>
    <row r="18" spans="1:14" ht="15">
      <c r="A18" s="23" t="s">
        <v>36</v>
      </c>
      <c r="B18" s="24">
        <f>'FIXED MONTHLY'!E24</f>
        <v>15755</v>
      </c>
      <c r="C18" s="24">
        <v>50000</v>
      </c>
      <c r="D18" s="26">
        <f>B18+C18</f>
        <v>65755</v>
      </c>
      <c r="E18" s="26">
        <f>C16*2</f>
        <v>80000</v>
      </c>
      <c r="F18" s="26">
        <f>E18/1600</f>
        <v>50</v>
      </c>
      <c r="G18" s="26">
        <f>E18-D18</f>
        <v>14245</v>
      </c>
      <c r="H18" s="23"/>
      <c r="I18" s="25">
        <v>4000</v>
      </c>
      <c r="J18" s="25">
        <v>4000</v>
      </c>
      <c r="K18" s="25">
        <v>4000</v>
      </c>
      <c r="L18" s="25">
        <f>K18+J18+I18</f>
        <v>12000</v>
      </c>
      <c r="M18" s="23"/>
      <c r="N18" s="26">
        <f>G18-L18</f>
        <v>2245</v>
      </c>
    </row>
    <row r="19" spans="1:14" ht="15">
      <c r="A19" s="23"/>
      <c r="B19" s="24"/>
      <c r="C19" s="24"/>
      <c r="D19" s="23"/>
      <c r="E19" s="23"/>
      <c r="F19" s="23"/>
      <c r="G19" s="23"/>
      <c r="H19" s="23"/>
      <c r="I19" s="25"/>
      <c r="J19" s="25"/>
      <c r="K19" s="25"/>
      <c r="L19" s="25"/>
      <c r="M19" s="23"/>
      <c r="N19" s="23"/>
    </row>
    <row r="20" spans="1:14" ht="15">
      <c r="A20" s="23" t="s">
        <v>42</v>
      </c>
      <c r="B20" s="24">
        <f>'FIXED MONTHLY'!E24</f>
        <v>15755</v>
      </c>
      <c r="C20" s="24">
        <v>60000</v>
      </c>
      <c r="D20" s="26">
        <f>B20+C20</f>
        <v>75755</v>
      </c>
      <c r="E20" s="26">
        <f>C18*2</f>
        <v>100000</v>
      </c>
      <c r="F20" s="26">
        <f>E20/1600</f>
        <v>62.5</v>
      </c>
      <c r="G20" s="26">
        <f>E20-D20</f>
        <v>24245</v>
      </c>
      <c r="H20" s="23"/>
      <c r="I20" s="25">
        <v>5000</v>
      </c>
      <c r="J20" s="25">
        <v>8000</v>
      </c>
      <c r="K20" s="25">
        <v>8000</v>
      </c>
      <c r="L20" s="25">
        <f>K20+J20+I20</f>
        <v>21000</v>
      </c>
      <c r="M20" s="23"/>
      <c r="N20" s="26">
        <f>G20-L20</f>
        <v>3245</v>
      </c>
    </row>
    <row r="21" spans="1:14" ht="15">
      <c r="A21" s="23"/>
      <c r="B21" s="24"/>
      <c r="C21" s="24"/>
      <c r="D21" s="23"/>
      <c r="E21" s="23"/>
      <c r="F21" s="23"/>
      <c r="G21" s="23"/>
      <c r="H21" s="23"/>
      <c r="I21" s="25"/>
      <c r="J21" s="25"/>
      <c r="K21" s="25"/>
      <c r="L21" s="25"/>
      <c r="M21" s="23"/>
      <c r="N21" s="23"/>
    </row>
    <row r="22" spans="1:14" ht="15">
      <c r="A22" s="23" t="s">
        <v>43</v>
      </c>
      <c r="B22" s="24">
        <f>'FIXED MONTHLY'!E24</f>
        <v>15755</v>
      </c>
      <c r="C22" s="24">
        <v>70000</v>
      </c>
      <c r="D22" s="26">
        <f>C22+B22</f>
        <v>85755</v>
      </c>
      <c r="E22" s="26">
        <f>C20*2</f>
        <v>120000</v>
      </c>
      <c r="F22" s="26">
        <f>E22/1600</f>
        <v>75</v>
      </c>
      <c r="G22" s="26">
        <f>E22-D22</f>
        <v>34245</v>
      </c>
      <c r="H22" s="23"/>
      <c r="I22" s="25">
        <v>5000</v>
      </c>
      <c r="J22" s="25">
        <v>8000</v>
      </c>
      <c r="K22" s="25">
        <v>8000</v>
      </c>
      <c r="L22" s="25">
        <f>K22+J22+I22</f>
        <v>21000</v>
      </c>
      <c r="M22" s="23"/>
      <c r="N22" s="26">
        <f>G22-L22</f>
        <v>13245</v>
      </c>
    </row>
    <row r="23" spans="1:14" ht="15">
      <c r="A23" s="23"/>
      <c r="B23" s="24"/>
      <c r="C23" s="24"/>
      <c r="D23" s="23"/>
      <c r="E23" s="23"/>
      <c r="F23" s="23"/>
      <c r="G23" s="23"/>
      <c r="H23" s="23"/>
      <c r="I23" s="25"/>
      <c r="J23" s="25"/>
      <c r="K23" s="25"/>
      <c r="L23" s="25"/>
      <c r="M23" s="23"/>
      <c r="N23" s="23"/>
    </row>
    <row r="24" spans="1:14" ht="15">
      <c r="A24" s="23" t="s">
        <v>44</v>
      </c>
      <c r="B24" s="24">
        <f>'FIXED MONTHLY'!E24</f>
        <v>15755</v>
      </c>
      <c r="C24" s="24">
        <v>80000</v>
      </c>
      <c r="D24" s="26">
        <f>C24+B24</f>
        <v>95755</v>
      </c>
      <c r="E24" s="26">
        <f>C22*2</f>
        <v>140000</v>
      </c>
      <c r="F24" s="26">
        <f>E24/1600</f>
        <v>87.5</v>
      </c>
      <c r="G24" s="26">
        <f>E24-D24</f>
        <v>44245</v>
      </c>
      <c r="H24" s="23"/>
      <c r="I24" s="25">
        <v>5000</v>
      </c>
      <c r="J24" s="25">
        <v>8000</v>
      </c>
      <c r="K24" s="25">
        <v>8000</v>
      </c>
      <c r="L24" s="25">
        <f>K24+J24+I24</f>
        <v>21000</v>
      </c>
      <c r="M24" s="23"/>
      <c r="N24" s="26">
        <f>G24-L24</f>
        <v>23245</v>
      </c>
    </row>
    <row r="25" spans="1:14" ht="15">
      <c r="A25" s="23"/>
      <c r="B25" s="24"/>
      <c r="C25" s="24"/>
      <c r="D25" s="23"/>
      <c r="E25" s="23"/>
      <c r="F25" s="23"/>
      <c r="G25" s="23"/>
      <c r="H25" s="23"/>
      <c r="I25" s="25"/>
      <c r="J25" s="25"/>
      <c r="K25" s="25"/>
      <c r="L25" s="25"/>
      <c r="M25" s="23"/>
      <c r="N25" s="23"/>
    </row>
    <row r="26" spans="1:14" ht="15">
      <c r="A26" s="23" t="s">
        <v>45</v>
      </c>
      <c r="B26" s="24">
        <f>'FIXED MONTHLY'!E24</f>
        <v>15755</v>
      </c>
      <c r="C26" s="24">
        <v>90000</v>
      </c>
      <c r="D26" s="26">
        <f>C26+B26</f>
        <v>105755</v>
      </c>
      <c r="E26" s="26">
        <f>C24*2</f>
        <v>160000</v>
      </c>
      <c r="F26" s="26">
        <f>E26/1600</f>
        <v>100</v>
      </c>
      <c r="G26" s="26">
        <f>E26-D26</f>
        <v>54245</v>
      </c>
      <c r="H26" s="23"/>
      <c r="I26" s="25">
        <v>5000</v>
      </c>
      <c r="J26" s="25">
        <v>8000</v>
      </c>
      <c r="K26" s="25">
        <v>8000</v>
      </c>
      <c r="L26" s="25">
        <f>K26+J26+I26</f>
        <v>21000</v>
      </c>
      <c r="M26" s="23"/>
      <c r="N26" s="26">
        <f>G26-L26</f>
        <v>33245</v>
      </c>
    </row>
    <row r="27" spans="1:14" ht="15">
      <c r="A27" s="23"/>
      <c r="B27" s="24"/>
      <c r="C27" s="24"/>
      <c r="D27" s="23"/>
      <c r="E27" s="23"/>
      <c r="F27" s="23"/>
      <c r="G27" s="23"/>
      <c r="H27" s="23"/>
      <c r="I27" s="25"/>
      <c r="J27" s="25"/>
      <c r="K27" s="25"/>
      <c r="L27" s="25"/>
      <c r="M27" s="23"/>
      <c r="N27" s="23"/>
    </row>
    <row r="28" spans="1:14" ht="15">
      <c r="A28" s="23" t="s">
        <v>46</v>
      </c>
      <c r="B28" s="24">
        <f>'FIXED MONTHLY'!E24</f>
        <v>15755</v>
      </c>
      <c r="C28" s="24">
        <v>100000</v>
      </c>
      <c r="D28" s="26">
        <f>C28+B28</f>
        <v>115755</v>
      </c>
      <c r="E28" s="26">
        <f>C26*2</f>
        <v>180000</v>
      </c>
      <c r="F28" s="26">
        <f>E28/1600</f>
        <v>112.5</v>
      </c>
      <c r="G28" s="26">
        <f>E28-D28</f>
        <v>64245</v>
      </c>
      <c r="H28" s="23"/>
      <c r="I28" s="25">
        <v>5000</v>
      </c>
      <c r="J28" s="25">
        <v>8000</v>
      </c>
      <c r="K28" s="25">
        <v>8000</v>
      </c>
      <c r="L28" s="25">
        <f>K28+J28+I28</f>
        <v>21000</v>
      </c>
      <c r="M28" s="23"/>
      <c r="N28" s="26">
        <f>G28-L28</f>
        <v>43245</v>
      </c>
    </row>
    <row r="29" spans="1:14" ht="15">
      <c r="A29" s="23"/>
      <c r="B29" s="24"/>
      <c r="C29" s="24"/>
      <c r="D29" s="23"/>
      <c r="E29" s="23"/>
      <c r="F29" s="23"/>
      <c r="G29" s="23"/>
      <c r="H29" s="23"/>
      <c r="I29" s="25"/>
      <c r="J29" s="25"/>
      <c r="K29" s="25"/>
      <c r="L29" s="25"/>
      <c r="M29" s="23"/>
      <c r="N29" s="23"/>
    </row>
    <row r="30" spans="1:14" ht="15">
      <c r="A30" s="23" t="s">
        <v>47</v>
      </c>
      <c r="B30" s="24">
        <f>'FIXED MONTHLY'!E24</f>
        <v>15755</v>
      </c>
      <c r="C30" s="24">
        <v>110000</v>
      </c>
      <c r="D30" s="26">
        <f>C30+B30</f>
        <v>125755</v>
      </c>
      <c r="E30" s="26">
        <f>C28*2</f>
        <v>200000</v>
      </c>
      <c r="F30" s="26">
        <f>E30/1600</f>
        <v>125</v>
      </c>
      <c r="G30" s="26">
        <f>E30-D30</f>
        <v>74245</v>
      </c>
      <c r="H30" s="23"/>
      <c r="I30" s="25">
        <v>5000</v>
      </c>
      <c r="J30" s="25">
        <v>8000</v>
      </c>
      <c r="K30" s="25">
        <v>8000</v>
      </c>
      <c r="L30" s="25">
        <f>K30+J30+I30</f>
        <v>21000</v>
      </c>
      <c r="M30" s="23"/>
      <c r="N30" s="26">
        <f>G30-L30</f>
        <v>53245</v>
      </c>
    </row>
    <row r="31" spans="1:14" ht="15">
      <c r="A31" s="23"/>
      <c r="B31" s="24"/>
      <c r="C31" s="24"/>
      <c r="D31" s="23"/>
      <c r="E31" s="23"/>
      <c r="F31" s="23"/>
      <c r="G31" s="23"/>
      <c r="H31" s="23"/>
      <c r="I31" s="25"/>
      <c r="J31" s="25"/>
      <c r="K31" s="25"/>
      <c r="L31" s="25"/>
      <c r="M31" s="23"/>
      <c r="N31" s="23"/>
    </row>
    <row r="32" spans="1:14" ht="15">
      <c r="A32" s="23"/>
      <c r="B32" s="24"/>
      <c r="C32" s="24"/>
      <c r="D32" s="23"/>
      <c r="E32" s="23"/>
      <c r="F32" s="23"/>
      <c r="G32" s="23"/>
      <c r="H32" s="23"/>
      <c r="I32" s="25"/>
      <c r="J32" s="25"/>
      <c r="K32" s="25"/>
      <c r="L32" s="25"/>
      <c r="M32" s="23"/>
      <c r="N32" s="23"/>
    </row>
    <row r="33" spans="1:14" ht="15">
      <c r="A33" s="23"/>
      <c r="B33" s="24"/>
      <c r="C33" s="24"/>
      <c r="D33" s="23"/>
      <c r="E33" s="23"/>
      <c r="F33" s="23"/>
      <c r="G33" s="23"/>
      <c r="H33" s="23"/>
      <c r="I33" s="25"/>
      <c r="J33" s="25"/>
      <c r="K33" s="25"/>
      <c r="L33" s="25"/>
      <c r="M33" s="23"/>
      <c r="N33" s="23"/>
    </row>
    <row r="34" spans="1:14" s="15" customFormat="1" ht="15">
      <c r="A34" s="29" t="s">
        <v>55</v>
      </c>
      <c r="B34" s="30"/>
      <c r="C34" s="30"/>
      <c r="D34" s="29"/>
      <c r="E34" s="29"/>
      <c r="F34" s="29"/>
      <c r="G34" s="29"/>
      <c r="H34" s="29"/>
      <c r="I34" s="31">
        <f>SUM(I7:I33)</f>
        <v>34000</v>
      </c>
      <c r="J34" s="31">
        <f>SUM(J7:J33)</f>
        <v>52000</v>
      </c>
      <c r="K34" s="31">
        <f>SUM(K7:K33)</f>
        <v>52000</v>
      </c>
      <c r="L34" s="31">
        <f>SUM(L7:L33)</f>
        <v>138000</v>
      </c>
      <c r="M34" s="29"/>
      <c r="N34" s="29">
        <f>SUM(N7:N33)</f>
        <v>180205</v>
      </c>
    </row>
    <row r="35" spans="1:14" ht="15">
      <c r="A35" s="23"/>
      <c r="B35" s="24"/>
      <c r="C35" s="24"/>
      <c r="D35" s="23"/>
      <c r="E35" s="23"/>
      <c r="F35" s="23"/>
      <c r="G35" s="23"/>
      <c r="H35" s="23"/>
      <c r="I35" s="25"/>
      <c r="J35" s="25"/>
      <c r="K35" s="25"/>
      <c r="L35" s="25"/>
      <c r="M35" s="23"/>
      <c r="N35" s="23"/>
    </row>
    <row r="36" spans="1:14" ht="15">
      <c r="A36" s="23" t="s">
        <v>56</v>
      </c>
      <c r="B36" s="24"/>
      <c r="C36" s="24"/>
      <c r="D36" s="23"/>
      <c r="E36" s="23"/>
      <c r="F36" s="23"/>
      <c r="G36" s="23"/>
      <c r="H36" s="23"/>
      <c r="I36" s="25">
        <f>N34*0.18</f>
        <v>32436.899999999998</v>
      </c>
      <c r="J36" s="25">
        <f>N34*0.41</f>
        <v>73884.04999999999</v>
      </c>
      <c r="K36" s="25">
        <f>N34*0.41</f>
        <v>73884.04999999999</v>
      </c>
      <c r="L36" s="25"/>
      <c r="M36" s="23"/>
      <c r="N36" s="23"/>
    </row>
    <row r="37" spans="1:14" ht="15">
      <c r="A37" s="23"/>
      <c r="B37" s="24"/>
      <c r="C37" s="24"/>
      <c r="D37" s="23"/>
      <c r="E37" s="23"/>
      <c r="F37" s="23"/>
      <c r="G37" s="23"/>
      <c r="H37" s="23"/>
      <c r="I37" s="25"/>
      <c r="J37" s="25"/>
      <c r="K37" s="25"/>
      <c r="L37" s="25"/>
      <c r="M37" s="23"/>
      <c r="N37" s="23"/>
    </row>
    <row r="38" spans="1:14" ht="15">
      <c r="A38" s="23" t="s">
        <v>57</v>
      </c>
      <c r="B38" s="24"/>
      <c r="C38" s="24"/>
      <c r="D38" s="23"/>
      <c r="E38" s="23"/>
      <c r="F38" s="23"/>
      <c r="G38" s="23"/>
      <c r="H38" s="23"/>
      <c r="I38" s="25">
        <v>24000</v>
      </c>
      <c r="J38" s="25">
        <v>24000</v>
      </c>
      <c r="K38" s="25">
        <v>24000</v>
      </c>
      <c r="L38" s="25"/>
      <c r="M38" s="23"/>
      <c r="N38" s="23"/>
    </row>
    <row r="39" spans="1:14" ht="15">
      <c r="A39" s="23"/>
      <c r="B39" s="24"/>
      <c r="C39" s="24"/>
      <c r="D39" s="23"/>
      <c r="E39" s="23"/>
      <c r="F39" s="23"/>
      <c r="G39" s="23"/>
      <c r="H39" s="23"/>
      <c r="I39" s="25"/>
      <c r="J39" s="25"/>
      <c r="K39" s="25"/>
      <c r="L39" s="25"/>
      <c r="M39" s="23"/>
      <c r="N39" s="23"/>
    </row>
    <row r="40" spans="1:14" ht="15">
      <c r="A40" s="23" t="s">
        <v>58</v>
      </c>
      <c r="B40" s="24"/>
      <c r="C40" s="24"/>
      <c r="D40" s="23"/>
      <c r="E40" s="23"/>
      <c r="F40" s="23"/>
      <c r="G40" s="23"/>
      <c r="H40" s="23"/>
      <c r="I40" s="25">
        <f>SUM(I34:I39)</f>
        <v>90436.9</v>
      </c>
      <c r="J40" s="25">
        <f>SUM(J34:J39)</f>
        <v>149884.05</v>
      </c>
      <c r="K40" s="25">
        <f>SUM(K34:K39)</f>
        <v>149884.05</v>
      </c>
      <c r="L40" s="25"/>
      <c r="M40" s="23"/>
      <c r="N40" s="23"/>
    </row>
  </sheetData>
  <printOptions/>
  <pageMargins left="0.75" right="0.75" top="1" bottom="1" header="0.5" footer="0.5"/>
  <pageSetup fitToHeight="1" fitToWidth="1" orientation="landscape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Manger</dc:creator>
  <cp:keywords/>
  <dc:description/>
  <cp:lastModifiedBy>Tom Manger</cp:lastModifiedBy>
  <cp:lastPrinted>2009-07-05T17:26:21Z</cp:lastPrinted>
  <dcterms:created xsi:type="dcterms:W3CDTF">2009-07-02T14:37:33Z</dcterms:created>
  <dcterms:modified xsi:type="dcterms:W3CDTF">2009-07-05T17:27:00Z</dcterms:modified>
  <cp:category/>
  <cp:version/>
  <cp:contentType/>
  <cp:contentStatus/>
</cp:coreProperties>
</file>